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8855" windowHeight="86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" i="2"/>
  <c r="W2"/>
  <c r="W3"/>
  <c r="W4"/>
  <c r="W5"/>
  <c r="W6"/>
  <c r="W7"/>
  <c r="W8"/>
  <c r="W9"/>
  <c r="W10"/>
  <c r="W11"/>
  <c r="W12"/>
  <c r="W1"/>
  <c r="U2"/>
  <c r="U3"/>
  <c r="U4"/>
  <c r="U5"/>
  <c r="U6"/>
  <c r="U7"/>
  <c r="U8"/>
  <c r="U9"/>
  <c r="U10"/>
  <c r="U11"/>
  <c r="U12"/>
  <c r="U1"/>
  <c r="Q2"/>
  <c r="Q3"/>
  <c r="Q4"/>
  <c r="Q5"/>
  <c r="Q6"/>
  <c r="Q7"/>
  <c r="Q8"/>
  <c r="Q9"/>
  <c r="Q10"/>
  <c r="Q11"/>
  <c r="Q12"/>
  <c r="Q1"/>
  <c r="I1"/>
  <c r="O2"/>
  <c r="O3"/>
  <c r="O4"/>
  <c r="O5"/>
  <c r="O6"/>
  <c r="O7"/>
  <c r="O8"/>
  <c r="O9"/>
  <c r="O10"/>
  <c r="O11"/>
  <c r="O12"/>
  <c r="O1"/>
  <c r="I3"/>
  <c r="I11"/>
  <c r="H1" i="1"/>
  <c r="G2" i="2"/>
  <c r="I2" s="1"/>
  <c r="G3"/>
  <c r="G4"/>
  <c r="I4" s="1"/>
  <c r="G5"/>
  <c r="I5" s="1"/>
  <c r="G6"/>
  <c r="I6" s="1"/>
  <c r="G7"/>
  <c r="I7" s="1"/>
  <c r="G8"/>
  <c r="I8" s="1"/>
  <c r="G9"/>
  <c r="I9" s="1"/>
  <c r="G10"/>
  <c r="I10" s="1"/>
  <c r="G11"/>
  <c r="G12"/>
  <c r="I12" s="1"/>
  <c r="J2" i="1"/>
  <c r="J3"/>
  <c r="J4"/>
  <c r="J5"/>
  <c r="J6"/>
  <c r="J7"/>
  <c r="J8"/>
  <c r="J9"/>
  <c r="J10"/>
  <c r="J11"/>
  <c r="J12"/>
  <c r="J13"/>
  <c r="J14"/>
  <c r="J1"/>
  <c r="H2"/>
  <c r="H3"/>
  <c r="H4"/>
  <c r="H5"/>
  <c r="H6"/>
  <c r="H7"/>
  <c r="H8"/>
  <c r="H9"/>
  <c r="H10"/>
  <c r="H11"/>
  <c r="H12"/>
  <c r="H13"/>
  <c r="H14"/>
</calcChain>
</file>

<file path=xl/sharedStrings.xml><?xml version="1.0" encoding="utf-8"?>
<sst xmlns="http://schemas.openxmlformats.org/spreadsheetml/2006/main" count="28" uniqueCount="21">
  <si>
    <t>Radius (cm)</t>
  </si>
  <si>
    <t>turns</t>
  </si>
  <si>
    <t>weight (g)</t>
  </si>
  <si>
    <t>Force =ma  (N)</t>
  </si>
  <si>
    <t>W=Fd  (J)</t>
  </si>
  <si>
    <t>Turns</t>
  </si>
  <si>
    <t>mass (g)</t>
  </si>
  <si>
    <t>Force (N)=ma</t>
  </si>
  <si>
    <t>Work (J)=Fd</t>
  </si>
  <si>
    <t>Time (s)</t>
  </si>
  <si>
    <t>(winding up)</t>
  </si>
  <si>
    <t>(while holding)</t>
  </si>
  <si>
    <t>Force (N)</t>
  </si>
  <si>
    <t>(winding down)</t>
  </si>
  <si>
    <t>Radius  7.5 cm</t>
  </si>
  <si>
    <t>winding down</t>
  </si>
  <si>
    <t>Work (J)</t>
  </si>
  <si>
    <t>(holding, down)</t>
  </si>
  <si>
    <t>Power (up)</t>
  </si>
  <si>
    <t>W/t</t>
  </si>
  <si>
    <t>Power (down)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</si>
</sst>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Energy stored in Rubber Band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Winding Up</c:v>
          </c:tx>
          <c:xVal>
            <c:numRef>
              <c:f>Sheet2!$C$1:$C$12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Sheet2!$I$1:$I$12</c:f>
              <c:numCache>
                <c:formatCode>General</c:formatCode>
                <c:ptCount val="12"/>
                <c:pt idx="0">
                  <c:v>0.20781635403496479</c:v>
                </c:pt>
                <c:pt idx="1">
                  <c:v>0.31172453105244724</c:v>
                </c:pt>
                <c:pt idx="2">
                  <c:v>0.34636059005827469</c:v>
                </c:pt>
                <c:pt idx="3">
                  <c:v>0.38099664906410219</c:v>
                </c:pt>
                <c:pt idx="4">
                  <c:v>0.41563270806992958</c:v>
                </c:pt>
                <c:pt idx="5">
                  <c:v>0.4387234140738146</c:v>
                </c:pt>
                <c:pt idx="6">
                  <c:v>0.46181412007769967</c:v>
                </c:pt>
                <c:pt idx="7">
                  <c:v>0.50799553208546955</c:v>
                </c:pt>
                <c:pt idx="8">
                  <c:v>0.53108623808935451</c:v>
                </c:pt>
                <c:pt idx="9">
                  <c:v>0.57726765009712444</c:v>
                </c:pt>
                <c:pt idx="10">
                  <c:v>0.61190370910295211</c:v>
                </c:pt>
                <c:pt idx="11">
                  <c:v>0.64653976810877944</c:v>
                </c:pt>
              </c:numCache>
            </c:numRef>
          </c:yVal>
          <c:smooth val="1"/>
        </c:ser>
        <c:ser>
          <c:idx val="1"/>
          <c:order val="1"/>
          <c:tx>
            <c:v>Winding Down</c:v>
          </c:tx>
          <c:xVal>
            <c:numRef>
              <c:f>Sheet2!$C$1:$C$12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Sheet2!$Q$1:$Q$12</c:f>
              <c:numCache>
                <c:formatCode>General</c:formatCode>
                <c:ptCount val="12"/>
                <c:pt idx="0">
                  <c:v>0.17318029502913734</c:v>
                </c:pt>
                <c:pt idx="1">
                  <c:v>0.2193617070369073</c:v>
                </c:pt>
                <c:pt idx="2">
                  <c:v>0.27708847204661974</c:v>
                </c:pt>
                <c:pt idx="3">
                  <c:v>0.3001791780505047</c:v>
                </c:pt>
                <c:pt idx="4">
                  <c:v>0.32326988405438972</c:v>
                </c:pt>
                <c:pt idx="5">
                  <c:v>0.3348152370563322</c:v>
                </c:pt>
                <c:pt idx="6">
                  <c:v>0.38099664906410219</c:v>
                </c:pt>
                <c:pt idx="7">
                  <c:v>0.39254200206604462</c:v>
                </c:pt>
                <c:pt idx="8">
                  <c:v>0.41563270806992958</c:v>
                </c:pt>
                <c:pt idx="9">
                  <c:v>0.45026876707575708</c:v>
                </c:pt>
                <c:pt idx="10">
                  <c:v>0.53108623808935451</c:v>
                </c:pt>
                <c:pt idx="11">
                  <c:v>0.64653976810877944</c:v>
                </c:pt>
              </c:numCache>
            </c:numRef>
          </c:yVal>
          <c:smooth val="1"/>
        </c:ser>
        <c:axId val="41539456"/>
        <c:axId val="71012352"/>
      </c:scatterChart>
      <c:valAx>
        <c:axId val="4153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Turns</a:t>
                </a:r>
              </a:p>
            </c:rich>
          </c:tx>
          <c:layout/>
        </c:title>
        <c:numFmt formatCode="General" sourceLinked="1"/>
        <c:tickLblPos val="nextTo"/>
        <c:crossAx val="71012352"/>
        <c:crosses val="autoZero"/>
        <c:crossBetween val="midCat"/>
      </c:valAx>
      <c:valAx>
        <c:axId val="71012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Potential Energy (Joules)</a:t>
                </a:r>
              </a:p>
            </c:rich>
          </c:tx>
          <c:layout/>
        </c:title>
        <c:numFmt formatCode="General" sourceLinked="1"/>
        <c:tickLblPos val="nextTo"/>
        <c:crossAx val="41539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Power 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Winding Up</c:v>
          </c:tx>
          <c:xVal>
            <c:numRef>
              <c:f>Sheet2!$C$1:$C$12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Sheet2!$U$1:$U$12</c:f>
              <c:numCache>
                <c:formatCode>General</c:formatCode>
                <c:ptCount val="12"/>
                <c:pt idx="0">
                  <c:v>5.0686915618284097E-2</c:v>
                </c:pt>
                <c:pt idx="1">
                  <c:v>5.7092404954660669E-2</c:v>
                </c:pt>
                <c:pt idx="2">
                  <c:v>5.1695610456458908E-2</c:v>
                </c:pt>
                <c:pt idx="3">
                  <c:v>4.7624581133012774E-2</c:v>
                </c:pt>
                <c:pt idx="4">
                  <c:v>4.1983101825245409E-2</c:v>
                </c:pt>
                <c:pt idx="5">
                  <c:v>3.9171733399447732E-2</c:v>
                </c:pt>
                <c:pt idx="6">
                  <c:v>3.9471292314333307E-2</c:v>
                </c:pt>
                <c:pt idx="7">
                  <c:v>3.6811270440976054E-2</c:v>
                </c:pt>
                <c:pt idx="8">
                  <c:v>3.7665690644635076E-2</c:v>
                </c:pt>
                <c:pt idx="9">
                  <c:v>3.9811562075663755E-2</c:v>
                </c:pt>
                <c:pt idx="10">
                  <c:v>3.777183389524396E-2</c:v>
                </c:pt>
                <c:pt idx="11">
                  <c:v>3.9184228370229057E-2</c:v>
                </c:pt>
              </c:numCache>
            </c:numRef>
          </c:yVal>
          <c:smooth val="1"/>
        </c:ser>
        <c:ser>
          <c:idx val="1"/>
          <c:order val="1"/>
          <c:tx>
            <c:v>Winding Down</c:v>
          </c:tx>
          <c:xVal>
            <c:numRef>
              <c:f>Sheet2!$C$1:$C$12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Sheet2!$W$1:$W$12</c:f>
              <c:numCache>
                <c:formatCode>General</c:formatCode>
                <c:ptCount val="12"/>
                <c:pt idx="0">
                  <c:v>4.6429033519875963E-2</c:v>
                </c:pt>
                <c:pt idx="1">
                  <c:v>4.2844083405645959E-2</c:v>
                </c:pt>
                <c:pt idx="2">
                  <c:v>4.2628995699479963E-2</c:v>
                </c:pt>
                <c:pt idx="3">
                  <c:v>3.7569358955006849E-2</c:v>
                </c:pt>
                <c:pt idx="4">
                  <c:v>3.3638905728864694E-2</c:v>
                </c:pt>
                <c:pt idx="5">
                  <c:v>3.0136384973567257E-2</c:v>
                </c:pt>
                <c:pt idx="6">
                  <c:v>3.2901265031442334E-2</c:v>
                </c:pt>
                <c:pt idx="7">
                  <c:v>2.8715581716608971E-2</c:v>
                </c:pt>
                <c:pt idx="8">
                  <c:v>2.9688050576423541E-2</c:v>
                </c:pt>
                <c:pt idx="9">
                  <c:v>3.1203656762006728E-2</c:v>
                </c:pt>
                <c:pt idx="10">
                  <c:v>3.2642055199099851E-2</c:v>
                </c:pt>
                <c:pt idx="11">
                  <c:v>3.9184228370229057E-2</c:v>
                </c:pt>
              </c:numCache>
            </c:numRef>
          </c:yVal>
          <c:smooth val="1"/>
        </c:ser>
        <c:axId val="80356096"/>
        <c:axId val="80358016"/>
      </c:scatterChart>
      <c:valAx>
        <c:axId val="80356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Turns</a:t>
                </a:r>
              </a:p>
            </c:rich>
          </c:tx>
          <c:layout/>
        </c:title>
        <c:numFmt formatCode="General" sourceLinked="1"/>
        <c:tickLblPos val="nextTo"/>
        <c:crossAx val="80358016"/>
        <c:crosses val="autoZero"/>
        <c:crossBetween val="midCat"/>
      </c:valAx>
      <c:valAx>
        <c:axId val="80358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(Watts)</a:t>
                </a:r>
              </a:p>
            </c:rich>
          </c:tx>
          <c:layout/>
        </c:title>
        <c:numFmt formatCode="General" sourceLinked="1"/>
        <c:tickLblPos val="nextTo"/>
        <c:crossAx val="80356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12</xdr:row>
      <xdr:rowOff>152400</xdr:rowOff>
    </xdr:from>
    <xdr:to>
      <xdr:col>9</xdr:col>
      <xdr:colOff>571501</xdr:colOff>
      <xdr:row>34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161924</xdr:colOff>
      <xdr:row>12</xdr:row>
      <xdr:rowOff>152400</xdr:rowOff>
    </xdr:from>
    <xdr:to>
      <xdr:col>17</xdr:col>
      <xdr:colOff>161924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5"/>
  <cols>
    <col min="1" max="1" width="11.5703125" customWidth="1"/>
    <col min="5" max="5" width="11.140625" customWidth="1"/>
    <col min="7" max="7" width="14.85546875" customWidth="1"/>
  </cols>
  <sheetData>
    <row r="1" spans="1:10">
      <c r="A1" t="s">
        <v>0</v>
      </c>
      <c r="B1">
        <v>7.5</v>
      </c>
      <c r="C1" t="s">
        <v>1</v>
      </c>
      <c r="D1">
        <v>20</v>
      </c>
      <c r="E1" t="s">
        <v>2</v>
      </c>
      <c r="F1">
        <v>1.9</v>
      </c>
      <c r="G1" t="s">
        <v>3</v>
      </c>
      <c r="H1">
        <f t="shared" ref="H1:H14" si="0">(F1/1000)*9.8</f>
        <v>1.8620000000000001E-2</v>
      </c>
      <c r="I1" t="s">
        <v>4</v>
      </c>
      <c r="J1">
        <f>H1*0.075</f>
        <v>1.3965E-3</v>
      </c>
    </row>
    <row r="2" spans="1:10">
      <c r="D2">
        <v>30</v>
      </c>
      <c r="F2">
        <v>2.2999999999999998</v>
      </c>
      <c r="H2">
        <f t="shared" si="0"/>
        <v>2.2540000000000001E-2</v>
      </c>
      <c r="J2">
        <f t="shared" ref="J2:J14" si="1">H2*0.075</f>
        <v>1.6904999999999999E-3</v>
      </c>
    </row>
    <row r="3" spans="1:10">
      <c r="D3">
        <v>40</v>
      </c>
      <c r="F3">
        <v>2.5</v>
      </c>
      <c r="H3">
        <f t="shared" si="0"/>
        <v>2.4500000000000001E-2</v>
      </c>
      <c r="J3">
        <f t="shared" si="1"/>
        <v>1.8374999999999999E-3</v>
      </c>
    </row>
    <row r="4" spans="1:10">
      <c r="D4">
        <v>50</v>
      </c>
      <c r="F4">
        <v>2.7</v>
      </c>
      <c r="H4">
        <f t="shared" si="0"/>
        <v>2.6460000000000004E-2</v>
      </c>
      <c r="J4">
        <f t="shared" si="1"/>
        <v>1.9845000000000002E-3</v>
      </c>
    </row>
    <row r="5" spans="1:10">
      <c r="D5">
        <v>60</v>
      </c>
      <c r="F5">
        <v>2.8</v>
      </c>
      <c r="H5">
        <f t="shared" si="0"/>
        <v>2.7440000000000003E-2</v>
      </c>
      <c r="J5">
        <f t="shared" si="1"/>
        <v>2.0579999999999999E-3</v>
      </c>
    </row>
    <row r="6" spans="1:10">
      <c r="D6">
        <v>70</v>
      </c>
      <c r="F6">
        <v>3</v>
      </c>
      <c r="H6">
        <f t="shared" si="0"/>
        <v>2.9400000000000003E-2</v>
      </c>
      <c r="J6">
        <f t="shared" si="1"/>
        <v>2.2049999999999999E-3</v>
      </c>
    </row>
    <row r="7" spans="1:10">
      <c r="D7">
        <v>80</v>
      </c>
      <c r="F7">
        <v>3</v>
      </c>
      <c r="H7">
        <f t="shared" si="0"/>
        <v>2.9400000000000003E-2</v>
      </c>
      <c r="J7">
        <f t="shared" si="1"/>
        <v>2.2049999999999999E-3</v>
      </c>
    </row>
    <row r="8" spans="1:10">
      <c r="D8">
        <v>90</v>
      </c>
      <c r="F8">
        <v>3.1</v>
      </c>
      <c r="H8">
        <f t="shared" si="0"/>
        <v>3.0380000000000001E-2</v>
      </c>
      <c r="J8">
        <f t="shared" si="1"/>
        <v>2.2785000000000001E-3</v>
      </c>
    </row>
    <row r="9" spans="1:10">
      <c r="D9">
        <v>100</v>
      </c>
      <c r="F9">
        <v>3.3</v>
      </c>
      <c r="H9">
        <f t="shared" si="0"/>
        <v>3.2340000000000001E-2</v>
      </c>
      <c r="J9">
        <f t="shared" si="1"/>
        <v>2.4255000000000001E-3</v>
      </c>
    </row>
    <row r="10" spans="1:10">
      <c r="D10">
        <v>120</v>
      </c>
      <c r="F10">
        <v>3.4</v>
      </c>
      <c r="H10">
        <f t="shared" si="0"/>
        <v>3.3320000000000002E-2</v>
      </c>
      <c r="J10">
        <f t="shared" si="1"/>
        <v>2.4989999999999999E-3</v>
      </c>
    </row>
    <row r="11" spans="1:10">
      <c r="D11">
        <v>140</v>
      </c>
      <c r="F11">
        <v>4</v>
      </c>
      <c r="H11">
        <f t="shared" si="0"/>
        <v>3.9200000000000006E-2</v>
      </c>
      <c r="J11">
        <f t="shared" si="1"/>
        <v>2.9400000000000003E-3</v>
      </c>
    </row>
    <row r="12" spans="1:10">
      <c r="D12">
        <v>160</v>
      </c>
      <c r="F12">
        <v>4.0999999999999996</v>
      </c>
      <c r="H12">
        <f t="shared" si="0"/>
        <v>4.018E-2</v>
      </c>
      <c r="J12">
        <f t="shared" si="1"/>
        <v>3.0135000000000001E-3</v>
      </c>
    </row>
    <row r="13" spans="1:10">
      <c r="D13">
        <v>180</v>
      </c>
      <c r="F13">
        <v>4.5999999999999996</v>
      </c>
      <c r="H13">
        <f t="shared" si="0"/>
        <v>4.5080000000000002E-2</v>
      </c>
      <c r="J13">
        <f t="shared" si="1"/>
        <v>3.3809999999999999E-3</v>
      </c>
    </row>
    <row r="14" spans="1:10">
      <c r="D14">
        <v>200</v>
      </c>
      <c r="F14">
        <v>4.8</v>
      </c>
      <c r="H14">
        <f t="shared" si="0"/>
        <v>4.7039999999999998E-2</v>
      </c>
      <c r="J14">
        <f t="shared" si="1"/>
        <v>3.5279999999999999E-3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>
      <selection activeCell="G1" sqref="G1"/>
    </sheetView>
  </sheetViews>
  <sheetFormatPr defaultRowHeight="15"/>
  <cols>
    <col min="1" max="1" width="14" customWidth="1"/>
    <col min="2" max="2" width="6.28515625" customWidth="1"/>
    <col min="3" max="3" width="6.85546875" customWidth="1"/>
    <col min="4" max="4" width="11.85546875" customWidth="1"/>
    <col min="5" max="5" width="8.28515625" customWidth="1"/>
    <col min="6" max="6" width="12.5703125" customWidth="1"/>
    <col min="7" max="7" width="12.85546875" customWidth="1"/>
    <col min="8" max="8" width="13.5703125" customWidth="1"/>
    <col min="9" max="9" width="13.7109375" customWidth="1"/>
    <col min="10" max="10" width="14.85546875" customWidth="1"/>
    <col min="11" max="11" width="7.5703125" customWidth="1"/>
    <col min="12" max="12" width="14.85546875" customWidth="1"/>
    <col min="13" max="13" width="8.42578125" customWidth="1"/>
    <col min="14" max="14" width="13" customWidth="1"/>
    <col min="16" max="16" width="13.28515625" customWidth="1"/>
    <col min="17" max="17" width="12.140625" customWidth="1"/>
    <col min="18" max="18" width="15.140625" customWidth="1"/>
    <col min="20" max="20" width="12" customWidth="1"/>
    <col min="22" max="22" width="13.140625" customWidth="1"/>
  </cols>
  <sheetData>
    <row r="1" spans="1:23">
      <c r="A1" t="s">
        <v>14</v>
      </c>
      <c r="B1" t="s">
        <v>5</v>
      </c>
      <c r="C1">
        <v>25</v>
      </c>
      <c r="D1" t="s">
        <v>6</v>
      </c>
      <c r="E1">
        <v>1.8</v>
      </c>
      <c r="F1" t="s">
        <v>7</v>
      </c>
      <c r="G1">
        <f>(E1/1000)*9.8</f>
        <v>1.7639999999999999E-2</v>
      </c>
      <c r="H1" t="s">
        <v>8</v>
      </c>
      <c r="I1">
        <f t="shared" ref="I1:I12" si="0">G1*0.075*2*PI()*25</f>
        <v>0.20781635403496479</v>
      </c>
      <c r="J1" t="s">
        <v>9</v>
      </c>
      <c r="K1">
        <v>4.0999999999999996</v>
      </c>
      <c r="L1" t="s">
        <v>6</v>
      </c>
      <c r="M1">
        <v>1.5</v>
      </c>
      <c r="N1" t="s">
        <v>12</v>
      </c>
      <c r="O1">
        <f>(M1/1000)*9.8</f>
        <v>1.4700000000000001E-2</v>
      </c>
      <c r="P1" t="s">
        <v>16</v>
      </c>
      <c r="Q1">
        <f>O1*0.075*2*PI()*25</f>
        <v>0.17318029502913734</v>
      </c>
      <c r="R1" t="s">
        <v>9</v>
      </c>
      <c r="S1">
        <v>3.73</v>
      </c>
      <c r="T1" t="s">
        <v>18</v>
      </c>
      <c r="U1">
        <f>I1/K1</f>
        <v>5.0686915618284097E-2</v>
      </c>
      <c r="V1" t="s">
        <v>20</v>
      </c>
      <c r="W1">
        <f>Q1/S1</f>
        <v>4.6429033519875963E-2</v>
      </c>
    </row>
    <row r="2" spans="1:23">
      <c r="C2">
        <v>50</v>
      </c>
      <c r="D2" t="s">
        <v>10</v>
      </c>
      <c r="E2">
        <v>2.7</v>
      </c>
      <c r="F2" t="s">
        <v>10</v>
      </c>
      <c r="G2">
        <f t="shared" ref="G2:G12" si="1">(E2/1000)*9.8</f>
        <v>2.6460000000000004E-2</v>
      </c>
      <c r="H2" t="s">
        <v>10</v>
      </c>
      <c r="I2">
        <f t="shared" si="0"/>
        <v>0.31172453105244724</v>
      </c>
      <c r="J2" t="s">
        <v>11</v>
      </c>
      <c r="K2">
        <v>5.46</v>
      </c>
      <c r="L2" t="s">
        <v>13</v>
      </c>
      <c r="M2">
        <v>1.9</v>
      </c>
      <c r="N2" t="s">
        <v>15</v>
      </c>
      <c r="O2">
        <f t="shared" ref="O2:O12" si="2">(M2/1000)*9.8</f>
        <v>1.8620000000000001E-2</v>
      </c>
      <c r="P2" t="s">
        <v>15</v>
      </c>
      <c r="Q2">
        <f t="shared" ref="Q2:Q12" si="3">O2*0.075*2*PI()*25</f>
        <v>0.2193617070369073</v>
      </c>
      <c r="R2" t="s">
        <v>17</v>
      </c>
      <c r="S2">
        <v>5.12</v>
      </c>
      <c r="T2" t="s">
        <v>19</v>
      </c>
      <c r="U2">
        <f t="shared" ref="U2:U12" si="4">I2/K2</f>
        <v>5.7092404954660669E-2</v>
      </c>
      <c r="V2" t="s">
        <v>19</v>
      </c>
      <c r="W2">
        <f t="shared" ref="W2:W12" si="5">Q2/S2</f>
        <v>4.2844083405645959E-2</v>
      </c>
    </row>
    <row r="3" spans="1:23">
      <c r="C3">
        <v>75</v>
      </c>
      <c r="E3">
        <v>3</v>
      </c>
      <c r="G3">
        <f t="shared" si="1"/>
        <v>2.9400000000000003E-2</v>
      </c>
      <c r="I3">
        <f t="shared" si="0"/>
        <v>0.34636059005827469</v>
      </c>
      <c r="K3">
        <v>6.7</v>
      </c>
      <c r="M3">
        <v>2.4</v>
      </c>
      <c r="O3">
        <f t="shared" si="2"/>
        <v>2.3519999999999999E-2</v>
      </c>
      <c r="Q3">
        <f t="shared" si="3"/>
        <v>0.27708847204661974</v>
      </c>
      <c r="S3">
        <v>6.5</v>
      </c>
      <c r="U3">
        <f t="shared" si="4"/>
        <v>5.1695610456458908E-2</v>
      </c>
      <c r="W3">
        <f t="shared" si="5"/>
        <v>4.2628995699479963E-2</v>
      </c>
    </row>
    <row r="4" spans="1:23">
      <c r="C4">
        <v>100</v>
      </c>
      <c r="E4">
        <v>3.3</v>
      </c>
      <c r="G4">
        <f t="shared" si="1"/>
        <v>3.2340000000000001E-2</v>
      </c>
      <c r="I4">
        <f t="shared" si="0"/>
        <v>0.38099664906410219</v>
      </c>
      <c r="K4">
        <v>8</v>
      </c>
      <c r="M4">
        <v>2.6</v>
      </c>
      <c r="O4">
        <f t="shared" si="2"/>
        <v>2.5479999999999999E-2</v>
      </c>
      <c r="Q4">
        <f t="shared" si="3"/>
        <v>0.3001791780505047</v>
      </c>
      <c r="S4">
        <v>7.99</v>
      </c>
      <c r="U4">
        <f t="shared" si="4"/>
        <v>4.7624581133012774E-2</v>
      </c>
      <c r="W4">
        <f t="shared" si="5"/>
        <v>3.7569358955006849E-2</v>
      </c>
    </row>
    <row r="5" spans="1:23">
      <c r="C5">
        <v>125</v>
      </c>
      <c r="E5">
        <v>3.6</v>
      </c>
      <c r="G5">
        <f t="shared" si="1"/>
        <v>3.5279999999999999E-2</v>
      </c>
      <c r="I5">
        <f t="shared" si="0"/>
        <v>0.41563270806992958</v>
      </c>
      <c r="K5">
        <v>9.9</v>
      </c>
      <c r="M5">
        <v>2.8</v>
      </c>
      <c r="O5">
        <f t="shared" si="2"/>
        <v>2.7440000000000003E-2</v>
      </c>
      <c r="Q5">
        <f t="shared" si="3"/>
        <v>0.32326988405438972</v>
      </c>
      <c r="S5">
        <v>9.61</v>
      </c>
      <c r="U5">
        <f t="shared" si="4"/>
        <v>4.1983101825245409E-2</v>
      </c>
      <c r="W5">
        <f t="shared" si="5"/>
        <v>3.3638905728864694E-2</v>
      </c>
    </row>
    <row r="6" spans="1:23">
      <c r="C6">
        <v>150</v>
      </c>
      <c r="E6">
        <v>3.8</v>
      </c>
      <c r="G6">
        <f t="shared" si="1"/>
        <v>3.7240000000000002E-2</v>
      </c>
      <c r="I6">
        <f t="shared" si="0"/>
        <v>0.4387234140738146</v>
      </c>
      <c r="K6">
        <v>11.2</v>
      </c>
      <c r="M6">
        <v>2.9</v>
      </c>
      <c r="O6">
        <f t="shared" si="2"/>
        <v>2.8420000000000001E-2</v>
      </c>
      <c r="Q6">
        <f t="shared" si="3"/>
        <v>0.3348152370563322</v>
      </c>
      <c r="S6">
        <v>11.11</v>
      </c>
      <c r="U6">
        <f t="shared" si="4"/>
        <v>3.9171733399447732E-2</v>
      </c>
      <c r="W6">
        <f t="shared" si="5"/>
        <v>3.0136384973567257E-2</v>
      </c>
    </row>
    <row r="7" spans="1:23">
      <c r="C7">
        <v>175</v>
      </c>
      <c r="E7">
        <v>4</v>
      </c>
      <c r="G7">
        <f t="shared" si="1"/>
        <v>3.9200000000000006E-2</v>
      </c>
      <c r="I7">
        <f t="shared" si="0"/>
        <v>0.46181412007769967</v>
      </c>
      <c r="K7">
        <v>11.7</v>
      </c>
      <c r="M7">
        <v>3.3</v>
      </c>
      <c r="O7">
        <f t="shared" si="2"/>
        <v>3.2340000000000001E-2</v>
      </c>
      <c r="Q7">
        <f t="shared" si="3"/>
        <v>0.38099664906410219</v>
      </c>
      <c r="S7">
        <v>11.58</v>
      </c>
      <c r="U7">
        <f t="shared" si="4"/>
        <v>3.9471292314333307E-2</v>
      </c>
      <c r="W7">
        <f t="shared" si="5"/>
        <v>3.2901265031442334E-2</v>
      </c>
    </row>
    <row r="8" spans="1:23">
      <c r="C8">
        <v>200</v>
      </c>
      <c r="E8">
        <v>4.4000000000000004</v>
      </c>
      <c r="G8">
        <f t="shared" si="1"/>
        <v>4.3120000000000006E-2</v>
      </c>
      <c r="I8">
        <f t="shared" si="0"/>
        <v>0.50799553208546955</v>
      </c>
      <c r="K8">
        <v>13.8</v>
      </c>
      <c r="M8">
        <v>3.4</v>
      </c>
      <c r="O8">
        <f t="shared" si="2"/>
        <v>3.3320000000000002E-2</v>
      </c>
      <c r="Q8">
        <f t="shared" si="3"/>
        <v>0.39254200206604462</v>
      </c>
      <c r="S8">
        <v>13.67</v>
      </c>
      <c r="U8">
        <f t="shared" si="4"/>
        <v>3.6811270440976054E-2</v>
      </c>
      <c r="W8">
        <f t="shared" si="5"/>
        <v>2.8715581716608971E-2</v>
      </c>
    </row>
    <row r="9" spans="1:23">
      <c r="C9">
        <v>225</v>
      </c>
      <c r="E9">
        <v>4.5999999999999996</v>
      </c>
      <c r="G9">
        <f t="shared" si="1"/>
        <v>4.5080000000000002E-2</v>
      </c>
      <c r="I9">
        <f t="shared" si="0"/>
        <v>0.53108623808935451</v>
      </c>
      <c r="K9">
        <v>14.1</v>
      </c>
      <c r="M9">
        <v>3.6</v>
      </c>
      <c r="O9">
        <f t="shared" si="2"/>
        <v>3.5279999999999999E-2</v>
      </c>
      <c r="Q9">
        <f t="shared" si="3"/>
        <v>0.41563270806992958</v>
      </c>
      <c r="S9">
        <v>14</v>
      </c>
      <c r="U9">
        <f t="shared" si="4"/>
        <v>3.7665690644635076E-2</v>
      </c>
      <c r="W9">
        <f t="shared" si="5"/>
        <v>2.9688050576423541E-2</v>
      </c>
    </row>
    <row r="10" spans="1:23">
      <c r="C10">
        <v>250</v>
      </c>
      <c r="E10">
        <v>5</v>
      </c>
      <c r="G10">
        <f t="shared" si="1"/>
        <v>4.9000000000000002E-2</v>
      </c>
      <c r="I10">
        <f t="shared" si="0"/>
        <v>0.57726765009712444</v>
      </c>
      <c r="K10">
        <v>14.5</v>
      </c>
      <c r="M10">
        <v>3.9</v>
      </c>
      <c r="O10">
        <f t="shared" si="2"/>
        <v>3.8220000000000004E-2</v>
      </c>
      <c r="Q10">
        <f t="shared" si="3"/>
        <v>0.45026876707575708</v>
      </c>
      <c r="S10">
        <v>14.43</v>
      </c>
      <c r="U10">
        <f t="shared" si="4"/>
        <v>3.9811562075663755E-2</v>
      </c>
      <c r="W10">
        <f t="shared" si="5"/>
        <v>3.1203656762006728E-2</v>
      </c>
    </row>
    <row r="11" spans="1:23">
      <c r="C11">
        <v>275</v>
      </c>
      <c r="E11">
        <v>5.3</v>
      </c>
      <c r="G11">
        <f t="shared" si="1"/>
        <v>5.1940000000000007E-2</v>
      </c>
      <c r="I11">
        <f t="shared" si="0"/>
        <v>0.61190370910295211</v>
      </c>
      <c r="K11">
        <v>16.2</v>
      </c>
      <c r="M11">
        <v>4.5999999999999996</v>
      </c>
      <c r="O11">
        <f t="shared" si="2"/>
        <v>4.5080000000000002E-2</v>
      </c>
      <c r="Q11">
        <f t="shared" si="3"/>
        <v>0.53108623808935451</v>
      </c>
      <c r="S11">
        <v>16.27</v>
      </c>
      <c r="U11">
        <f t="shared" si="4"/>
        <v>3.777183389524396E-2</v>
      </c>
      <c r="W11">
        <f t="shared" si="5"/>
        <v>3.2642055199099851E-2</v>
      </c>
    </row>
    <row r="12" spans="1:23">
      <c r="C12">
        <v>300</v>
      </c>
      <c r="E12">
        <v>5.6</v>
      </c>
      <c r="G12">
        <f t="shared" si="1"/>
        <v>5.4880000000000005E-2</v>
      </c>
      <c r="I12">
        <f t="shared" si="0"/>
        <v>0.64653976810877944</v>
      </c>
      <c r="K12">
        <v>16.5</v>
      </c>
      <c r="M12">
        <v>5.6</v>
      </c>
      <c r="O12">
        <f t="shared" si="2"/>
        <v>5.4880000000000005E-2</v>
      </c>
      <c r="Q12">
        <f t="shared" si="3"/>
        <v>0.64653976810877944</v>
      </c>
      <c r="S12">
        <v>16.5</v>
      </c>
      <c r="U12">
        <f t="shared" si="4"/>
        <v>3.9184228370229057E-2</v>
      </c>
      <c r="W12">
        <f t="shared" si="5"/>
        <v>3.9184228370229057E-2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cols>
    <col min="1" max="1" width="11.7109375" customWidth="1"/>
  </cols>
  <sheetData>
    <row r="1" spans="1:1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2010-02-02T22:20:20Z</dcterms:created>
  <dcterms:modified xsi:type="dcterms:W3CDTF">2010-04-15T22:00:10Z</dcterms:modified>
</cp:coreProperties>
</file>